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1D21D640-7342-4338-A631-5B9EF110EA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2" sheetId="9" r:id="rId1"/>
    <sheet name="BUS" sheetId="8" r:id="rId2"/>
  </sheets>
  <definedNames>
    <definedName name="_xlnm.Print_Area" localSheetId="0">'2012'!$A$1:$D$58</definedName>
    <definedName name="_xlnm.Print_Area" localSheetId="1">BUS!$A$1:$D$40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9" l="1"/>
  <c r="D57" i="9"/>
  <c r="C56" i="9"/>
  <c r="D56" i="9" s="1"/>
  <c r="B56" i="9"/>
  <c r="D55" i="9"/>
  <c r="D54" i="9"/>
  <c r="D53" i="9"/>
  <c r="D52" i="9"/>
  <c r="D51" i="9"/>
  <c r="D50" i="9"/>
  <c r="D49" i="9"/>
  <c r="D48" i="9"/>
  <c r="C47" i="9"/>
  <c r="D47" i="9" s="1"/>
  <c r="B47" i="9"/>
  <c r="D46" i="9"/>
  <c r="D45" i="9"/>
  <c r="C44" i="9"/>
  <c r="B44" i="9"/>
  <c r="D43" i="9"/>
  <c r="D42" i="9"/>
  <c r="C41" i="9"/>
  <c r="D41" i="9" s="1"/>
  <c r="B41" i="9"/>
  <c r="D40" i="9"/>
  <c r="D39" i="9"/>
  <c r="C38" i="9"/>
  <c r="B38" i="9"/>
  <c r="D37" i="9"/>
  <c r="D36" i="9"/>
  <c r="C35" i="9"/>
  <c r="D35" i="9" s="1"/>
  <c r="B35" i="9"/>
  <c r="D34" i="9"/>
  <c r="D33" i="9"/>
  <c r="D32" i="9"/>
  <c r="D31" i="9"/>
  <c r="D30" i="9"/>
  <c r="D29" i="9"/>
  <c r="D28" i="9"/>
  <c r="D27" i="9"/>
  <c r="C26" i="9"/>
  <c r="B26" i="9"/>
  <c r="D25" i="9"/>
  <c r="D24" i="9"/>
  <c r="C23" i="9"/>
  <c r="D23" i="9" s="1"/>
  <c r="B23" i="9"/>
  <c r="B22" i="9"/>
  <c r="B21" i="9" s="1"/>
  <c r="D16" i="9"/>
  <c r="D14" i="9"/>
  <c r="D13" i="9"/>
  <c r="C12" i="9"/>
  <c r="D12" i="9" s="1"/>
  <c r="B12" i="9"/>
  <c r="D11" i="9"/>
  <c r="D10" i="9"/>
  <c r="D9" i="9"/>
  <c r="C8" i="9"/>
  <c r="B8" i="9"/>
  <c r="B6" i="9" s="1"/>
  <c r="D7" i="9"/>
  <c r="C6" i="9"/>
  <c r="D24" i="8"/>
  <c r="D25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C26" i="8"/>
  <c r="C24" i="8" s="1"/>
  <c r="C23" i="8" s="1"/>
  <c r="D23" i="8" s="1"/>
  <c r="B26" i="8"/>
  <c r="B24" i="8" s="1"/>
  <c r="B23" i="8" s="1"/>
  <c r="C12" i="8"/>
  <c r="C8" i="8"/>
  <c r="D10" i="8"/>
  <c r="D11" i="8"/>
  <c r="D12" i="8"/>
  <c r="D13" i="8"/>
  <c r="D14" i="8"/>
  <c r="D17" i="8"/>
  <c r="D18" i="8"/>
  <c r="D9" i="8"/>
  <c r="D8" i="8"/>
  <c r="D7" i="8"/>
  <c r="B6" i="8"/>
  <c r="B8" i="8"/>
  <c r="B12" i="8"/>
  <c r="D26" i="8" l="1"/>
  <c r="D6" i="9"/>
  <c r="D26" i="9"/>
  <c r="D8" i="9"/>
  <c r="D38" i="9"/>
  <c r="D44" i="9"/>
  <c r="C22" i="9"/>
  <c r="C6" i="8"/>
  <c r="D6" i="8" s="1"/>
  <c r="D22" i="9" l="1"/>
  <c r="C21" i="9"/>
  <c r="D21" i="9" s="1"/>
</calcChain>
</file>

<file path=xl/sharedStrings.xml><?xml version="1.0" encoding="utf-8"?>
<sst xmlns="http://schemas.openxmlformats.org/spreadsheetml/2006/main" count="104" uniqueCount="82">
  <si>
    <t>GERÇEKLEŞME ORANI</t>
  </si>
  <si>
    <t>BÜTÇE GELİRLERİ TOPLAMI</t>
  </si>
  <si>
    <t>1-MERKEZİ BÜTÇEDEN AKTARILAN PAY</t>
  </si>
  <si>
    <t>2.1-İL ÖZEL İDARELERİNDEN AKTARILAN PAY</t>
  </si>
  <si>
    <t>2.2-BELEDİYELERDEN AKTARILAN PAYLAR</t>
  </si>
  <si>
    <t>2.3-SAN.VE TİC.ODALARINDAN AKTARILAN PAY.</t>
  </si>
  <si>
    <t>3-FAALİYET GELİRLERİ</t>
  </si>
  <si>
    <t>3-1- FAİZ GELİRLERİ</t>
  </si>
  <si>
    <t>T.C.</t>
  </si>
  <si>
    <t>DİCLE KALKINMA AJANSI</t>
  </si>
  <si>
    <t>BÜTÇE UYGULAMA SONUÇLARI</t>
  </si>
  <si>
    <t xml:space="preserve">3-2- DİĞER GELİRLER </t>
  </si>
  <si>
    <t>2-İL ÖZEL İDARELERİ,BELEDİYE VE TİCARET ODALARINDAN AKTARILAN PAY</t>
  </si>
  <si>
    <t>GENEL YÖNETİM GİDERLERİ</t>
  </si>
  <si>
    <t>1-PERSONEL GİDERLERİ</t>
  </si>
  <si>
    <t>2-MAL VE HİZMET ALIM GİDERLERİ</t>
  </si>
  <si>
    <t>2.1-Tüketime Yönelik Mal ve Malzeme Alımları</t>
  </si>
  <si>
    <t>2.2-Yolluklar</t>
  </si>
  <si>
    <t>2.3-Hizmet Alımları</t>
  </si>
  <si>
    <t>2.4-Temsil ve Tanıtma Giderleri</t>
  </si>
  <si>
    <t>2.5-Gayrimenkul Mal Alımı Giderleri</t>
  </si>
  <si>
    <t>2.6-Menkul Mal ve Gayri Maddi Hak Alımı Giderleri</t>
  </si>
  <si>
    <t>2.7-Bakım ve Onarım Giderleri</t>
  </si>
  <si>
    <t>3-YEDEK ÖDENEKLER</t>
  </si>
  <si>
    <t>İZLEME DEĞERLENDİRME VE KOORDİNASYON GİDERLERİ</t>
  </si>
  <si>
    <t>PLAN, PROĞRAM VE PROJE HİZMETLERİ</t>
  </si>
  <si>
    <t>ARAŞTIRMA VE GELİŞTİRME HİZMETLERİ</t>
  </si>
  <si>
    <t>TANITIM VE EĞİTİM HİZMETLERİ</t>
  </si>
  <si>
    <t>PROJE VE FAALİYET DESTEKLEME HİZMETLERİ</t>
  </si>
  <si>
    <t>DOĞRUDAN FAALİYET DESTEKLERİ</t>
  </si>
  <si>
    <t>GENEL GİDERLER</t>
  </si>
  <si>
    <t>4-BAĞIŞ VE YARDIMLAR</t>
  </si>
  <si>
    <t>5-BİR ÖNCEKİ YILDAN DEVREDEN</t>
  </si>
  <si>
    <t>6-ÇEŞİTLİ İADELER</t>
  </si>
  <si>
    <t>2012 BAŞLANGIÇ ÖDENEĞİ</t>
  </si>
  <si>
    <t>2012 BÜTÇE GELİRLERİ TAHMİNİ</t>
  </si>
  <si>
    <t>ALACAKLARDAN TAHSİLATLAR</t>
  </si>
  <si>
    <t>GERÇEKLEŞEN GELİRLER</t>
  </si>
  <si>
    <t>GERÇEKLEŞEN GİDERLER</t>
  </si>
  <si>
    <t>3-3- PROJE ÖDEMELERİNDEN İADELER</t>
  </si>
  <si>
    <t>2012 YILI 6 AYLIK(OCAK/HAZİRAN) BÜTÇE GİDERLERİ</t>
  </si>
  <si>
    <t>2012 YILI 6 AYLIK(OCAK/HAZİRAN) BÜTÇE GELİRLERİ</t>
  </si>
  <si>
    <t>2012 YILI BÜTÇE GELİRLERİ</t>
  </si>
  <si>
    <t>2-İL ÖZEL İDARELERİ,BELEDİYE VE TSO'NDAN AKTARILAN PAY</t>
  </si>
  <si>
    <t>2012 YILI BÜTÇE GİDERLERİ</t>
  </si>
  <si>
    <t>1.2.2-İZLEME DEĞERLENDİRME VE KOORDİNASYON GİDERLERİ</t>
  </si>
  <si>
    <t>1.2.2.2-Yolluklar</t>
  </si>
  <si>
    <t>1.2.2.3-Hizmet Alımları</t>
  </si>
  <si>
    <t>1.1.1-PERSONEL GİDERLERİ</t>
  </si>
  <si>
    <t>1.1.1.1-Personel Ücretleri</t>
  </si>
  <si>
    <t>1.1.1.2-Sosyal Güvenlik Prim Giderleri</t>
  </si>
  <si>
    <t>1.1.2-MAL VE HİZMET ALIM GİDERLERİ</t>
  </si>
  <si>
    <t>1.1.2.1-Tüketime Yönelik Mal ve Malzeme Alımları</t>
  </si>
  <si>
    <t>1.1.2.2-Yolluklar</t>
  </si>
  <si>
    <t>1.1.2.3-Hizmet Alımları</t>
  </si>
  <si>
    <t>1.1.2.4-Temsil ve Tanıtma Giderleri</t>
  </si>
  <si>
    <t>1.1.2.5-Gayrimenkul Mal Alımı Giderleri</t>
  </si>
  <si>
    <t>1.1.2.6-Menkul Mal ve Gayri Maddi Hak Alımı Giderleri</t>
  </si>
  <si>
    <t>1.1.2.7-Bakım ve Onarım Giderleri</t>
  </si>
  <si>
    <t>1.1.9-YEDEK ÖDENEKLER</t>
  </si>
  <si>
    <t>1.3.2.2-Yolluklar</t>
  </si>
  <si>
    <t>1.3.2.3-Hizmet Alımları</t>
  </si>
  <si>
    <t>1.3.2-PLAN, PROĞRAM VE PROJE HİZMETLERİ</t>
  </si>
  <si>
    <t>1.4.2-ARAŞTIRMA VE GELİŞTİRME HİZMETLERİ</t>
  </si>
  <si>
    <t>1.4.2.2-Yolluklar</t>
  </si>
  <si>
    <t>1.4.2.3-Hizmet Alımları</t>
  </si>
  <si>
    <t>1.5.2-TANITIM VE EĞİTİM HİZMETLERİ</t>
  </si>
  <si>
    <t>1.5.2.2-Yolluklar</t>
  </si>
  <si>
    <t>1.5.2.3-Hizmet Alımları</t>
  </si>
  <si>
    <t>2.1.1-KÖA Mali Destek Programı(2010 Yılı)</t>
  </si>
  <si>
    <t>2.1-PROJE DESTEKLEME HİZMETLERİ</t>
  </si>
  <si>
    <t>2.1.2-Türkiye ile Süriye Bölg.arası İşb.Prog(2010 Yılı)</t>
  </si>
  <si>
    <t>2.1.3-Sektörel  Gelişme Mali Destek Prog.(2011)</t>
  </si>
  <si>
    <t>2.1.4-Kentsel Yaşam Kal.İyileş.KÖA Mali Dest.Prog.(2011)</t>
  </si>
  <si>
    <t>2.1.5-Müş.San. Ve Tic. Alan. İyileştirilmesi Programı(2011)</t>
  </si>
  <si>
    <t>2.1.6-Teknik Destekler(2011 Yılı)</t>
  </si>
  <si>
    <t>2.1.7-Teknik Destekler</t>
  </si>
  <si>
    <t>2.1.8-Rekabetçi Sektörlerin Geliştirilmesi MDP</t>
  </si>
  <si>
    <t>2.2-FAALİYET DESTEKLEME HİZMETLERİ</t>
  </si>
  <si>
    <t>2.2.1-Doğrudan Faaliyet Destekleri(2011 Yılı)</t>
  </si>
  <si>
    <t>2.2.2-Doğrudan Faaliyet Destekleri</t>
  </si>
  <si>
    <t>1.1-GENEL YÖNETİM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</si>
</sst>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0" fontId="0" fillId="5" borderId="1" xfId="0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vertical="center"/>
    </xf>
    <xf numFmtId="4" fontId="6" fillId="6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4" fontId="0" fillId="0" borderId="0" xfId="0" applyNumberFormat="1"/>
    <xf numFmtId="4" fontId="7" fillId="0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/>
    <xf numFmtId="0" fontId="0" fillId="5" borderId="1" xfId="0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/>
    </xf>
    <xf numFmtId="4" fontId="6" fillId="6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A16" zoomScaleNormal="100" zoomScaleSheetLayoutView="100" workbookViewId="0">
      <selection activeCell="A61" sqref="A61"/>
    </sheetView>
  </sheetViews>
  <sheetFormatPr defaultRowHeight="15" x14ac:dyDescent="0.25"/>
  <cols>
    <col min="1" max="1" width="58.140625" customWidth="1"/>
    <col min="2" max="3" width="17.85546875" customWidth="1"/>
    <col min="4" max="4" width="11.7109375" customWidth="1"/>
    <col min="5" max="5" width="13.42578125" bestFit="1" customWidth="1"/>
    <col min="6" max="6" width="13.7109375" bestFit="1" customWidth="1"/>
    <col min="7" max="8" width="13.42578125" bestFit="1" customWidth="1"/>
    <col min="9" max="9" width="13.7109375" bestFit="1" customWidth="1"/>
    <col min="10" max="10" width="13.42578125" bestFit="1" customWidth="1"/>
    <col min="11" max="11" width="13.7109375" bestFit="1" customWidth="1"/>
    <col min="12" max="12" width="13.42578125" bestFit="1" customWidth="1"/>
    <col min="13" max="13" width="13.42578125" customWidth="1"/>
    <col min="14" max="14" width="13.85546875" bestFit="1" customWidth="1"/>
    <col min="15" max="15" width="14.85546875" bestFit="1" customWidth="1"/>
    <col min="16" max="16" width="13.140625" bestFit="1" customWidth="1"/>
    <col min="17" max="17" width="10.140625" bestFit="1" customWidth="1"/>
  </cols>
  <sheetData>
    <row r="1" spans="1:16" ht="15.95" customHeight="1" x14ac:dyDescent="0.3">
      <c r="A1" s="36" t="s">
        <v>8</v>
      </c>
      <c r="B1" s="36"/>
      <c r="C1" s="36"/>
      <c r="D1" s="3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.95" customHeight="1" x14ac:dyDescent="0.3">
      <c r="A2" s="36" t="s">
        <v>9</v>
      </c>
      <c r="B2" s="36"/>
      <c r="C2" s="36"/>
      <c r="D2" s="3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95" customHeight="1" x14ac:dyDescent="0.3">
      <c r="A3" s="36" t="s">
        <v>10</v>
      </c>
      <c r="B3" s="36"/>
      <c r="C3" s="36"/>
      <c r="D3" s="36"/>
      <c r="E3" s="3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8.75" customHeight="1" x14ac:dyDescent="0.3">
      <c r="A4" s="37" t="s">
        <v>42</v>
      </c>
      <c r="B4" s="37"/>
      <c r="C4" s="37"/>
      <c r="D4" s="3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29.25" customHeight="1" x14ac:dyDescent="0.25">
      <c r="A5" s="5"/>
      <c r="B5" s="6" t="s">
        <v>35</v>
      </c>
      <c r="C5" s="6" t="s">
        <v>37</v>
      </c>
      <c r="D5" s="7" t="s">
        <v>0</v>
      </c>
    </row>
    <row r="6" spans="1:16" s="10" customFormat="1" ht="23.25" customHeight="1" x14ac:dyDescent="0.25">
      <c r="A6" s="8" t="s">
        <v>1</v>
      </c>
      <c r="B6" s="9">
        <f>B7+B8+B12+B15+B16</f>
        <v>42505105.579999998</v>
      </c>
      <c r="C6" s="9">
        <f>C7+C8+C12+C15+C16</f>
        <v>22982646.529999997</v>
      </c>
      <c r="D6" s="23">
        <f>C6*100/B6</f>
        <v>54.070319827211677</v>
      </c>
    </row>
    <row r="7" spans="1:16" ht="24" customHeight="1" x14ac:dyDescent="0.25">
      <c r="A7" s="1" t="s">
        <v>2</v>
      </c>
      <c r="B7" s="2">
        <v>19081000</v>
      </c>
      <c r="C7" s="2">
        <v>0</v>
      </c>
      <c r="D7" s="23">
        <f>C7*100/B7</f>
        <v>0</v>
      </c>
    </row>
    <row r="8" spans="1:16" ht="25.5" customHeight="1" x14ac:dyDescent="0.25">
      <c r="A8" s="4" t="s">
        <v>43</v>
      </c>
      <c r="B8" s="2">
        <f>B9+B10+B11</f>
        <v>5072989.59</v>
      </c>
      <c r="C8" s="2">
        <f>C9+C10+C11</f>
        <v>4478328.9099999992</v>
      </c>
      <c r="D8" s="23">
        <f>C8*100/B8</f>
        <v>88.277904587618124</v>
      </c>
    </row>
    <row r="9" spans="1:16" s="10" customFormat="1" ht="18.75" customHeight="1" x14ac:dyDescent="0.25">
      <c r="A9" s="11" t="s">
        <v>3</v>
      </c>
      <c r="B9" s="19">
        <v>1176783.54</v>
      </c>
      <c r="C9" s="13">
        <v>1175217.6599999999</v>
      </c>
      <c r="D9" s="23">
        <f>C9*100/B9</f>
        <v>99.866935596328943</v>
      </c>
    </row>
    <row r="10" spans="1:16" s="10" customFormat="1" ht="19.5" customHeight="1" x14ac:dyDescent="0.25">
      <c r="A10" s="11" t="s">
        <v>4</v>
      </c>
      <c r="B10" s="19">
        <v>3851660.57</v>
      </c>
      <c r="C10" s="13">
        <v>3278002.53</v>
      </c>
      <c r="D10" s="23">
        <f t="shared" ref="D10:D16" si="0">C10*100/B10</f>
        <v>85.106215109707861</v>
      </c>
    </row>
    <row r="11" spans="1:16" s="10" customFormat="1" ht="18.75" customHeight="1" x14ac:dyDescent="0.25">
      <c r="A11" s="11" t="s">
        <v>5</v>
      </c>
      <c r="B11" s="19">
        <v>44545.48</v>
      </c>
      <c r="C11" s="13">
        <v>25108.720000000001</v>
      </c>
      <c r="D11" s="23">
        <f t="shared" si="0"/>
        <v>56.366482076295952</v>
      </c>
    </row>
    <row r="12" spans="1:16" ht="25.5" customHeight="1" x14ac:dyDescent="0.25">
      <c r="A12" s="1" t="s">
        <v>6</v>
      </c>
      <c r="B12" s="2">
        <f>B13+B14</f>
        <v>804000</v>
      </c>
      <c r="C12" s="2">
        <f>C13+C14</f>
        <v>957201.63</v>
      </c>
      <c r="D12" s="23">
        <f t="shared" si="0"/>
        <v>119.05492910447761</v>
      </c>
    </row>
    <row r="13" spans="1:16" s="10" customFormat="1" ht="18.75" customHeight="1" x14ac:dyDescent="0.25">
      <c r="A13" s="11" t="s">
        <v>7</v>
      </c>
      <c r="B13" s="12">
        <v>800000</v>
      </c>
      <c r="C13" s="13">
        <v>928007.21</v>
      </c>
      <c r="D13" s="23">
        <f t="shared" si="0"/>
        <v>116.00090125</v>
      </c>
    </row>
    <row r="14" spans="1:16" s="10" customFormat="1" ht="18.75" customHeight="1" x14ac:dyDescent="0.25">
      <c r="A14" s="11" t="s">
        <v>11</v>
      </c>
      <c r="B14" s="12">
        <v>4000</v>
      </c>
      <c r="C14" s="13">
        <v>29194.42</v>
      </c>
      <c r="D14" s="23">
        <f t="shared" si="0"/>
        <v>729.8605</v>
      </c>
    </row>
    <row r="15" spans="1:16" s="10" customFormat="1" ht="26.25" customHeight="1" x14ac:dyDescent="0.25">
      <c r="A15" s="1" t="s">
        <v>31</v>
      </c>
      <c r="B15" s="3">
        <v>0</v>
      </c>
      <c r="C15" s="2">
        <v>0</v>
      </c>
      <c r="D15" s="23">
        <v>0</v>
      </c>
    </row>
    <row r="16" spans="1:16" s="10" customFormat="1" ht="25.5" customHeight="1" x14ac:dyDescent="0.25">
      <c r="A16" s="1" t="s">
        <v>32</v>
      </c>
      <c r="B16" s="3">
        <v>17547115.989999998</v>
      </c>
      <c r="C16" s="2">
        <v>17547115.989999998</v>
      </c>
      <c r="D16" s="23">
        <f t="shared" si="0"/>
        <v>100</v>
      </c>
    </row>
    <row r="17" spans="1:16" ht="25.5" customHeight="1" x14ac:dyDescent="0.25">
      <c r="A17" s="1" t="s">
        <v>33</v>
      </c>
      <c r="B17" s="3">
        <v>0</v>
      </c>
      <c r="C17" s="2">
        <v>0</v>
      </c>
      <c r="D17" s="23">
        <v>0</v>
      </c>
    </row>
    <row r="18" spans="1:16" ht="6" customHeight="1" x14ac:dyDescent="0.25"/>
    <row r="19" spans="1:16" ht="18.75" x14ac:dyDescent="0.3">
      <c r="A19" s="37" t="s">
        <v>44</v>
      </c>
      <c r="B19" s="37"/>
      <c r="C19" s="37"/>
      <c r="D19" s="3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25.5" x14ac:dyDescent="0.25">
      <c r="A20" s="5"/>
      <c r="B20" s="6" t="s">
        <v>34</v>
      </c>
      <c r="C20" s="6" t="s">
        <v>38</v>
      </c>
      <c r="D20" s="7" t="s">
        <v>0</v>
      </c>
    </row>
    <row r="21" spans="1:16" ht="15.75" x14ac:dyDescent="0.25">
      <c r="A21" s="24" t="s">
        <v>30</v>
      </c>
      <c r="B21" s="25">
        <f>B22+B34+B47+B56</f>
        <v>42505105.579999998</v>
      </c>
      <c r="C21" s="25">
        <f>C22+C34+C47+C56</f>
        <v>16790021.77</v>
      </c>
      <c r="D21" s="29">
        <f>C21*100/B21</f>
        <v>39.501188247607217</v>
      </c>
    </row>
    <row r="22" spans="1:16" x14ac:dyDescent="0.25">
      <c r="A22" s="14" t="s">
        <v>81</v>
      </c>
      <c r="B22" s="15">
        <f>B23+B26+B35+B38+B41+B44</f>
        <v>7686000</v>
      </c>
      <c r="C22" s="15">
        <f>C23+C26+C35+C38+C41+C44</f>
        <v>6158491.2600000007</v>
      </c>
      <c r="D22" s="29">
        <f t="shared" ref="D22:D58" si="1">C22*100/B22</f>
        <v>80.126089773614382</v>
      </c>
    </row>
    <row r="23" spans="1:16" x14ac:dyDescent="0.25">
      <c r="A23" s="1" t="s">
        <v>48</v>
      </c>
      <c r="B23" s="16">
        <f>B24+B25</f>
        <v>4050000</v>
      </c>
      <c r="C23" s="16">
        <f>C24+C25</f>
        <v>3729444.99</v>
      </c>
      <c r="D23" s="29">
        <f t="shared" si="1"/>
        <v>92.085061481481475</v>
      </c>
      <c r="E23" s="27"/>
      <c r="F23" s="27"/>
    </row>
    <row r="24" spans="1:16" x14ac:dyDescent="0.25">
      <c r="A24" s="31" t="s">
        <v>49</v>
      </c>
      <c r="B24" s="18">
        <v>3000000</v>
      </c>
      <c r="C24" s="28">
        <v>2778134.68</v>
      </c>
      <c r="D24" s="29">
        <f t="shared" si="1"/>
        <v>92.604489333333333</v>
      </c>
    </row>
    <row r="25" spans="1:16" x14ac:dyDescent="0.25">
      <c r="A25" s="11" t="s">
        <v>50</v>
      </c>
      <c r="B25" s="19">
        <v>1050000</v>
      </c>
      <c r="C25" s="28">
        <v>951310.31</v>
      </c>
      <c r="D25" s="29">
        <f t="shared" si="1"/>
        <v>90.600981904761909</v>
      </c>
    </row>
    <row r="26" spans="1:16" x14ac:dyDescent="0.25">
      <c r="A26" s="1" t="s">
        <v>51</v>
      </c>
      <c r="B26" s="20">
        <f>B27+B28+B29+B30+B31+B32+B33</f>
        <v>2766000</v>
      </c>
      <c r="C26" s="20">
        <f>C27+C28+C29+C30+C31+C32+C33</f>
        <v>1776829.48</v>
      </c>
      <c r="D26" s="29">
        <f t="shared" si="1"/>
        <v>64.23823138105567</v>
      </c>
    </row>
    <row r="27" spans="1:16" x14ac:dyDescent="0.25">
      <c r="A27" s="11" t="s">
        <v>52</v>
      </c>
      <c r="B27" s="19">
        <v>200000</v>
      </c>
      <c r="C27" s="28">
        <v>191933.13</v>
      </c>
      <c r="D27" s="29">
        <f t="shared" si="1"/>
        <v>95.966565000000003</v>
      </c>
    </row>
    <row r="28" spans="1:16" x14ac:dyDescent="0.25">
      <c r="A28" s="11" t="s">
        <v>53</v>
      </c>
      <c r="B28" s="18">
        <v>200000</v>
      </c>
      <c r="C28" s="28">
        <v>126693.5</v>
      </c>
      <c r="D28" s="29">
        <f t="shared" si="1"/>
        <v>63.34675</v>
      </c>
    </row>
    <row r="29" spans="1:16" x14ac:dyDescent="0.25">
      <c r="A29" s="11" t="s">
        <v>54</v>
      </c>
      <c r="B29" s="18">
        <v>1100000</v>
      </c>
      <c r="C29" s="28">
        <v>958195.21</v>
      </c>
      <c r="D29" s="29">
        <f t="shared" si="1"/>
        <v>87.108655454545456</v>
      </c>
    </row>
    <row r="30" spans="1:16" x14ac:dyDescent="0.25">
      <c r="A30" s="11" t="s">
        <v>55</v>
      </c>
      <c r="B30" s="18">
        <v>16000</v>
      </c>
      <c r="C30" s="28">
        <v>8494.86</v>
      </c>
      <c r="D30" s="29">
        <f t="shared" si="1"/>
        <v>53.092874999999999</v>
      </c>
    </row>
    <row r="31" spans="1:16" x14ac:dyDescent="0.25">
      <c r="A31" s="11" t="s">
        <v>56</v>
      </c>
      <c r="B31" s="18">
        <v>950000</v>
      </c>
      <c r="C31" s="28">
        <v>298298.8</v>
      </c>
      <c r="D31" s="29">
        <f t="shared" si="1"/>
        <v>31.399873684210526</v>
      </c>
    </row>
    <row r="32" spans="1:16" x14ac:dyDescent="0.25">
      <c r="A32" s="11" t="s">
        <v>57</v>
      </c>
      <c r="B32" s="18">
        <v>200000</v>
      </c>
      <c r="C32" s="28">
        <v>168899.74</v>
      </c>
      <c r="D32" s="29">
        <f t="shared" si="1"/>
        <v>84.449870000000004</v>
      </c>
      <c r="E32" s="27"/>
    </row>
    <row r="33" spans="1:4" x14ac:dyDescent="0.25">
      <c r="A33" s="11" t="s">
        <v>58</v>
      </c>
      <c r="B33" s="18">
        <v>100000</v>
      </c>
      <c r="C33" s="28">
        <v>24314.240000000002</v>
      </c>
      <c r="D33" s="29">
        <f t="shared" si="1"/>
        <v>24.314240000000002</v>
      </c>
    </row>
    <row r="34" spans="1:4" x14ac:dyDescent="0.25">
      <c r="A34" s="1" t="s">
        <v>59</v>
      </c>
      <c r="B34" s="16">
        <v>517138.12</v>
      </c>
      <c r="C34" s="17">
        <v>0</v>
      </c>
      <c r="D34" s="29">
        <f t="shared" si="1"/>
        <v>0</v>
      </c>
    </row>
    <row r="35" spans="1:4" x14ac:dyDescent="0.25">
      <c r="A35" s="1" t="s">
        <v>45</v>
      </c>
      <c r="B35" s="16">
        <f>B36+B37</f>
        <v>40000</v>
      </c>
      <c r="C35" s="16">
        <f>C36+C37</f>
        <v>13563.740000000002</v>
      </c>
      <c r="D35" s="29">
        <f t="shared" si="1"/>
        <v>33.909350000000003</v>
      </c>
    </row>
    <row r="36" spans="1:4" x14ac:dyDescent="0.25">
      <c r="A36" s="11" t="s">
        <v>46</v>
      </c>
      <c r="B36" s="18">
        <v>30000</v>
      </c>
      <c r="C36" s="28">
        <v>10039.790000000001</v>
      </c>
      <c r="D36" s="29">
        <f t="shared" si="1"/>
        <v>33.465966666666674</v>
      </c>
    </row>
    <row r="37" spans="1:4" x14ac:dyDescent="0.25">
      <c r="A37" s="11" t="s">
        <v>47</v>
      </c>
      <c r="B37" s="18">
        <v>10000</v>
      </c>
      <c r="C37" s="28">
        <v>3523.95</v>
      </c>
      <c r="D37" s="29">
        <f t="shared" si="1"/>
        <v>35.2395</v>
      </c>
    </row>
    <row r="38" spans="1:4" x14ac:dyDescent="0.25">
      <c r="A38" s="1" t="s">
        <v>62</v>
      </c>
      <c r="B38" s="16">
        <f>B39+B40</f>
        <v>80000</v>
      </c>
      <c r="C38" s="16">
        <f>C39+C40</f>
        <v>20662.89</v>
      </c>
      <c r="D38" s="29">
        <f t="shared" si="1"/>
        <v>25.828612499999998</v>
      </c>
    </row>
    <row r="39" spans="1:4" x14ac:dyDescent="0.25">
      <c r="A39" s="11" t="s">
        <v>60</v>
      </c>
      <c r="B39" s="18">
        <v>30000</v>
      </c>
      <c r="C39" s="28">
        <v>6176.25</v>
      </c>
      <c r="D39" s="29">
        <f t="shared" si="1"/>
        <v>20.587499999999999</v>
      </c>
    </row>
    <row r="40" spans="1:4" x14ac:dyDescent="0.25">
      <c r="A40" s="11" t="s">
        <v>61</v>
      </c>
      <c r="B40" s="18">
        <v>50000</v>
      </c>
      <c r="C40" s="28">
        <v>14486.64</v>
      </c>
      <c r="D40" s="29">
        <f t="shared" si="1"/>
        <v>28.973279999999999</v>
      </c>
    </row>
    <row r="41" spans="1:4" x14ac:dyDescent="0.25">
      <c r="A41" s="1" t="s">
        <v>63</v>
      </c>
      <c r="B41" s="16">
        <f>B42+B43</f>
        <v>250000</v>
      </c>
      <c r="C41" s="16">
        <f>C42+C43</f>
        <v>244336.36</v>
      </c>
      <c r="D41" s="29">
        <f t="shared" si="1"/>
        <v>97.734544</v>
      </c>
    </row>
    <row r="42" spans="1:4" x14ac:dyDescent="0.25">
      <c r="A42" s="11" t="s">
        <v>64</v>
      </c>
      <c r="B42" s="18">
        <v>100000</v>
      </c>
      <c r="C42" s="28">
        <v>97323.58</v>
      </c>
      <c r="D42" s="29">
        <f t="shared" si="1"/>
        <v>97.323580000000007</v>
      </c>
    </row>
    <row r="43" spans="1:4" x14ac:dyDescent="0.25">
      <c r="A43" s="11" t="s">
        <v>65</v>
      </c>
      <c r="B43" s="18">
        <v>150000</v>
      </c>
      <c r="C43" s="28">
        <v>147012.78</v>
      </c>
      <c r="D43" s="29">
        <f t="shared" si="1"/>
        <v>98.008520000000004</v>
      </c>
    </row>
    <row r="44" spans="1:4" x14ac:dyDescent="0.25">
      <c r="A44" s="1" t="s">
        <v>66</v>
      </c>
      <c r="B44" s="16">
        <f>B45+B46</f>
        <v>500000</v>
      </c>
      <c r="C44" s="16">
        <f>C45+C46</f>
        <v>373653.8</v>
      </c>
      <c r="D44" s="29">
        <f t="shared" si="1"/>
        <v>74.730760000000004</v>
      </c>
    </row>
    <row r="45" spans="1:4" x14ac:dyDescent="0.25">
      <c r="A45" s="11" t="s">
        <v>67</v>
      </c>
      <c r="B45" s="32">
        <v>200000</v>
      </c>
      <c r="C45" s="33">
        <v>89254.87</v>
      </c>
      <c r="D45" s="29">
        <f t="shared" si="1"/>
        <v>44.627434999999998</v>
      </c>
    </row>
    <row r="46" spans="1:4" x14ac:dyDescent="0.25">
      <c r="A46" s="11" t="s">
        <v>68</v>
      </c>
      <c r="B46" s="32">
        <v>300000</v>
      </c>
      <c r="C46" s="33">
        <v>284398.93</v>
      </c>
      <c r="D46" s="29">
        <f t="shared" si="1"/>
        <v>94.799643333333336</v>
      </c>
    </row>
    <row r="47" spans="1:4" x14ac:dyDescent="0.25">
      <c r="A47" s="34" t="s">
        <v>70</v>
      </c>
      <c r="B47" s="35">
        <f>B48+B49+B50+B51+B52+B53+B54+B55</f>
        <v>33151967.460000001</v>
      </c>
      <c r="C47" s="15">
        <f>C48+C49+C50+C51+C52+C53+C54</f>
        <v>9900960.9899999984</v>
      </c>
      <c r="D47" s="29">
        <f t="shared" si="1"/>
        <v>29.865379790644855</v>
      </c>
    </row>
    <row r="48" spans="1:4" x14ac:dyDescent="0.25">
      <c r="A48" s="21" t="s">
        <v>69</v>
      </c>
      <c r="B48" s="18">
        <v>600000</v>
      </c>
      <c r="C48" s="28">
        <v>599510.15</v>
      </c>
      <c r="D48" s="29">
        <f t="shared" si="1"/>
        <v>99.91835833333333</v>
      </c>
    </row>
    <row r="49" spans="1:4" x14ac:dyDescent="0.25">
      <c r="A49" s="21" t="s">
        <v>71</v>
      </c>
      <c r="B49" s="18">
        <v>2500000</v>
      </c>
      <c r="C49" s="28">
        <v>0</v>
      </c>
      <c r="D49" s="29">
        <f t="shared" si="1"/>
        <v>0</v>
      </c>
    </row>
    <row r="50" spans="1:4" x14ac:dyDescent="0.25">
      <c r="A50" s="21" t="s">
        <v>72</v>
      </c>
      <c r="B50" s="18">
        <v>7196937.4400000004</v>
      </c>
      <c r="C50" s="28">
        <v>4563288.7</v>
      </c>
      <c r="D50" s="29">
        <f t="shared" si="1"/>
        <v>63.405979807988992</v>
      </c>
    </row>
    <row r="51" spans="1:4" x14ac:dyDescent="0.25">
      <c r="A51" s="21" t="s">
        <v>73</v>
      </c>
      <c r="B51" s="18">
        <v>3570763.12</v>
      </c>
      <c r="C51" s="28">
        <v>1783560.12</v>
      </c>
      <c r="D51" s="29">
        <f t="shared" si="1"/>
        <v>49.948990175523036</v>
      </c>
    </row>
    <row r="52" spans="1:4" x14ac:dyDescent="0.25">
      <c r="A52" s="21" t="s">
        <v>74</v>
      </c>
      <c r="B52" s="18">
        <v>3537266.9</v>
      </c>
      <c r="C52" s="28">
        <v>2612492.12</v>
      </c>
      <c r="D52" s="29">
        <f t="shared" si="1"/>
        <v>73.856234031986673</v>
      </c>
    </row>
    <row r="53" spans="1:4" x14ac:dyDescent="0.25">
      <c r="A53" s="21" t="s">
        <v>75</v>
      </c>
      <c r="B53" s="18">
        <v>240000</v>
      </c>
      <c r="C53" s="28">
        <v>229198.2</v>
      </c>
      <c r="D53" s="29">
        <f t="shared" si="1"/>
        <v>95.499250000000004</v>
      </c>
    </row>
    <row r="54" spans="1:4" x14ac:dyDescent="0.25">
      <c r="A54" s="11" t="s">
        <v>76</v>
      </c>
      <c r="B54" s="18">
        <v>170000</v>
      </c>
      <c r="C54" s="28">
        <v>112911.7</v>
      </c>
      <c r="D54" s="29">
        <f t="shared" si="1"/>
        <v>66.418647058823524</v>
      </c>
    </row>
    <row r="55" spans="1:4" x14ac:dyDescent="0.25">
      <c r="A55" s="11" t="s">
        <v>77</v>
      </c>
      <c r="B55" s="18">
        <v>15337000</v>
      </c>
      <c r="C55" s="28">
        <v>0</v>
      </c>
      <c r="D55" s="29">
        <f t="shared" si="1"/>
        <v>0</v>
      </c>
    </row>
    <row r="56" spans="1:4" x14ac:dyDescent="0.25">
      <c r="A56" s="34" t="s">
        <v>78</v>
      </c>
      <c r="B56" s="15">
        <f>B57+B58</f>
        <v>1150000</v>
      </c>
      <c r="C56" s="15">
        <f>C57+C58</f>
        <v>730569.52</v>
      </c>
      <c r="D56" s="29">
        <f t="shared" si="1"/>
        <v>63.527784347826085</v>
      </c>
    </row>
    <row r="57" spans="1:4" x14ac:dyDescent="0.25">
      <c r="A57" s="21" t="s">
        <v>79</v>
      </c>
      <c r="B57" s="18">
        <v>650000</v>
      </c>
      <c r="C57" s="28">
        <v>642569.52</v>
      </c>
      <c r="D57" s="29">
        <f t="shared" si="1"/>
        <v>98.856849230769228</v>
      </c>
    </row>
    <row r="58" spans="1:4" x14ac:dyDescent="0.25">
      <c r="A58" s="21" t="s">
        <v>80</v>
      </c>
      <c r="B58" s="18">
        <v>500000</v>
      </c>
      <c r="C58" s="28">
        <v>88000</v>
      </c>
      <c r="D58" s="29">
        <f t="shared" si="1"/>
        <v>17.600000000000001</v>
      </c>
    </row>
  </sheetData>
  <mergeCells count="5">
    <mergeCell ref="A1:D1"/>
    <mergeCell ref="A2:D2"/>
    <mergeCell ref="A3:D3"/>
    <mergeCell ref="A4:D4"/>
    <mergeCell ref="A19:D19"/>
  </mergeCell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opLeftCell="A10" zoomScaleNormal="100" workbookViewId="0">
      <selection activeCell="E20" sqref="E20"/>
    </sheetView>
  </sheetViews>
  <sheetFormatPr defaultRowHeight="15" x14ac:dyDescent="0.25"/>
  <cols>
    <col min="1" max="1" width="53.28515625" customWidth="1"/>
    <col min="2" max="3" width="17" customWidth="1"/>
    <col min="4" max="4" width="11.7109375" customWidth="1"/>
    <col min="5" max="5" width="13.42578125" bestFit="1" customWidth="1"/>
    <col min="6" max="6" width="13.7109375" bestFit="1" customWidth="1"/>
    <col min="7" max="8" width="13.42578125" bestFit="1" customWidth="1"/>
    <col min="9" max="9" width="13.7109375" bestFit="1" customWidth="1"/>
    <col min="10" max="10" width="13.42578125" bestFit="1" customWidth="1"/>
    <col min="11" max="11" width="13.7109375" bestFit="1" customWidth="1"/>
    <col min="12" max="12" width="13.42578125" bestFit="1" customWidth="1"/>
    <col min="13" max="13" width="13.42578125" customWidth="1"/>
    <col min="14" max="14" width="13.85546875" bestFit="1" customWidth="1"/>
    <col min="15" max="15" width="14.85546875" bestFit="1" customWidth="1"/>
    <col min="16" max="16" width="13.140625" bestFit="1" customWidth="1"/>
    <col min="17" max="17" width="10.140625" bestFit="1" customWidth="1"/>
  </cols>
  <sheetData>
    <row r="1" spans="1:16" ht="18.75" customHeight="1" x14ac:dyDescent="0.3">
      <c r="A1" s="36" t="s">
        <v>8</v>
      </c>
      <c r="B1" s="36"/>
      <c r="C1" s="36"/>
      <c r="D1" s="3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1" customHeight="1" x14ac:dyDescent="0.3">
      <c r="A2" s="36" t="s">
        <v>9</v>
      </c>
      <c r="B2" s="36"/>
      <c r="C2" s="36"/>
      <c r="D2" s="3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75" customHeight="1" x14ac:dyDescent="0.3">
      <c r="A3" s="36" t="s">
        <v>10</v>
      </c>
      <c r="B3" s="36"/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4.95" customHeight="1" x14ac:dyDescent="0.3">
      <c r="A4" s="37" t="s">
        <v>41</v>
      </c>
      <c r="B4" s="37"/>
      <c r="C4" s="37"/>
      <c r="D4" s="3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43.5" customHeight="1" x14ac:dyDescent="0.25">
      <c r="A5" s="5"/>
      <c r="B5" s="6" t="s">
        <v>35</v>
      </c>
      <c r="C5" s="6" t="s">
        <v>37</v>
      </c>
      <c r="D5" s="7" t="s">
        <v>0</v>
      </c>
    </row>
    <row r="6" spans="1:16" s="10" customFormat="1" ht="30" customHeight="1" x14ac:dyDescent="0.25">
      <c r="A6" s="8" t="s">
        <v>1</v>
      </c>
      <c r="B6" s="9">
        <f>B7+B8+B12+B16+B17+B18</f>
        <v>40668105.579999998</v>
      </c>
      <c r="C6" s="9">
        <f>C7+C8+C12+C16+C17+C18</f>
        <v>21186649.339999996</v>
      </c>
      <c r="D6" s="23">
        <f>C6*100/B6</f>
        <v>52.096474713637242</v>
      </c>
    </row>
    <row r="7" spans="1:16" ht="30" customHeight="1" x14ac:dyDescent="0.25">
      <c r="A7" s="1" t="s">
        <v>2</v>
      </c>
      <c r="B7" s="2">
        <v>17244000</v>
      </c>
      <c r="C7" s="2">
        <v>0</v>
      </c>
      <c r="D7" s="23">
        <f>C7*100/B7</f>
        <v>0</v>
      </c>
    </row>
    <row r="8" spans="1:16" ht="30" customHeight="1" x14ac:dyDescent="0.25">
      <c r="A8" s="4" t="s">
        <v>12</v>
      </c>
      <c r="B8" s="2">
        <f>B9+B10+B11</f>
        <v>3057989.59</v>
      </c>
      <c r="C8" s="2">
        <f>C9+C10+C11</f>
        <v>1205909.5599999998</v>
      </c>
      <c r="D8" s="23">
        <f>C8*100/B8</f>
        <v>39.434717630938692</v>
      </c>
    </row>
    <row r="9" spans="1:16" s="10" customFormat="1" ht="30" customHeight="1" x14ac:dyDescent="0.25">
      <c r="A9" s="11" t="s">
        <v>3</v>
      </c>
      <c r="B9" s="19">
        <v>1176783.54</v>
      </c>
      <c r="C9" s="13">
        <v>1175217.6599999999</v>
      </c>
      <c r="D9" s="23">
        <f>C9*100/B9</f>
        <v>99.866935596328943</v>
      </c>
    </row>
    <row r="10" spans="1:16" s="10" customFormat="1" ht="30" customHeight="1" x14ac:dyDescent="0.25">
      <c r="A10" s="11" t="s">
        <v>4</v>
      </c>
      <c r="B10" s="19">
        <v>1851660.5699999998</v>
      </c>
      <c r="C10" s="13">
        <v>8158.5</v>
      </c>
      <c r="D10" s="23">
        <f t="shared" ref="D10:D18" si="0">C10*100/B10</f>
        <v>0.44060451100927212</v>
      </c>
    </row>
    <row r="11" spans="1:16" s="10" customFormat="1" ht="30" customHeight="1" x14ac:dyDescent="0.25">
      <c r="A11" s="11" t="s">
        <v>5</v>
      </c>
      <c r="B11" s="19">
        <v>29545.48</v>
      </c>
      <c r="C11" s="13">
        <v>22533.4</v>
      </c>
      <c r="D11" s="23">
        <f t="shared" si="0"/>
        <v>76.266826600887853</v>
      </c>
    </row>
    <row r="12" spans="1:16" ht="30" customHeight="1" x14ac:dyDescent="0.25">
      <c r="A12" s="1" t="s">
        <v>6</v>
      </c>
      <c r="B12" s="2">
        <f>B13+B14+B15</f>
        <v>804000</v>
      </c>
      <c r="C12" s="2">
        <f>C13+C14+C15</f>
        <v>700575.1100000001</v>
      </c>
      <c r="D12" s="23">
        <f t="shared" si="0"/>
        <v>87.136207711442808</v>
      </c>
    </row>
    <row r="13" spans="1:16" s="10" customFormat="1" ht="30" customHeight="1" x14ac:dyDescent="0.25">
      <c r="A13" s="11" t="s">
        <v>7</v>
      </c>
      <c r="B13" s="12">
        <v>800000</v>
      </c>
      <c r="C13" s="13">
        <v>530084.18000000005</v>
      </c>
      <c r="D13" s="23">
        <f t="shared" si="0"/>
        <v>66.260522500000008</v>
      </c>
    </row>
    <row r="14" spans="1:16" s="10" customFormat="1" ht="30" customHeight="1" x14ac:dyDescent="0.25">
      <c r="A14" s="11" t="s">
        <v>11</v>
      </c>
      <c r="B14" s="12">
        <v>4000</v>
      </c>
      <c r="C14" s="13">
        <v>28143</v>
      </c>
      <c r="D14" s="23">
        <f t="shared" si="0"/>
        <v>703.57500000000005</v>
      </c>
    </row>
    <row r="15" spans="1:16" s="10" customFormat="1" ht="30" customHeight="1" x14ac:dyDescent="0.25">
      <c r="A15" s="11" t="s">
        <v>39</v>
      </c>
      <c r="B15" s="12">
        <v>0</v>
      </c>
      <c r="C15" s="13">
        <v>142347.93</v>
      </c>
      <c r="D15" s="23">
        <v>0</v>
      </c>
    </row>
    <row r="16" spans="1:16" s="10" customFormat="1" ht="30" customHeight="1" x14ac:dyDescent="0.25">
      <c r="A16" s="22" t="s">
        <v>31</v>
      </c>
      <c r="B16" s="3">
        <v>0</v>
      </c>
      <c r="C16" s="2">
        <v>0</v>
      </c>
      <c r="D16" s="23">
        <v>0</v>
      </c>
    </row>
    <row r="17" spans="1:16" s="10" customFormat="1" ht="30" customHeight="1" x14ac:dyDescent="0.25">
      <c r="A17" s="22" t="s">
        <v>36</v>
      </c>
      <c r="B17" s="3">
        <v>2015000</v>
      </c>
      <c r="C17" s="2">
        <v>1733049.18</v>
      </c>
      <c r="D17" s="23">
        <f t="shared" si="0"/>
        <v>86.007403473945416</v>
      </c>
    </row>
    <row r="18" spans="1:16" s="10" customFormat="1" ht="30" customHeight="1" x14ac:dyDescent="0.25">
      <c r="A18" s="22" t="s">
        <v>32</v>
      </c>
      <c r="B18" s="3">
        <v>17547115.989999998</v>
      </c>
      <c r="C18" s="2">
        <v>17547115.489999998</v>
      </c>
      <c r="D18" s="23">
        <f t="shared" si="0"/>
        <v>99.999997150528884</v>
      </c>
    </row>
    <row r="19" spans="1:16" ht="30" customHeight="1" x14ac:dyDescent="0.25">
      <c r="A19" s="1" t="s">
        <v>33</v>
      </c>
      <c r="B19" s="3">
        <v>0</v>
      </c>
      <c r="C19" s="2">
        <v>0</v>
      </c>
      <c r="D19" s="23">
        <v>0</v>
      </c>
    </row>
    <row r="21" spans="1:16" ht="18.75" x14ac:dyDescent="0.3">
      <c r="A21" s="37" t="s">
        <v>40</v>
      </c>
      <c r="B21" s="37"/>
      <c r="C21" s="37"/>
      <c r="D21" s="3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25.5" x14ac:dyDescent="0.25">
      <c r="A22" s="5"/>
      <c r="B22" s="6" t="s">
        <v>34</v>
      </c>
      <c r="C22" s="6" t="s">
        <v>38</v>
      </c>
      <c r="D22" s="7" t="s">
        <v>0</v>
      </c>
    </row>
    <row r="23" spans="1:16" ht="15.75" x14ac:dyDescent="0.25">
      <c r="A23" s="24" t="s">
        <v>30</v>
      </c>
      <c r="B23" s="25">
        <f>B24+B34+B35+B36+B37+B38+B39+B40</f>
        <v>40668105.579999998</v>
      </c>
      <c r="C23" s="25">
        <f>C24+C34+C35+C36+C37+C38+C39+C40</f>
        <v>9733576.3899999987</v>
      </c>
      <c r="D23" s="29">
        <f>C23*100/B23</f>
        <v>23.934177044103166</v>
      </c>
    </row>
    <row r="24" spans="1:16" x14ac:dyDescent="0.25">
      <c r="A24" s="14" t="s">
        <v>13</v>
      </c>
      <c r="B24" s="15">
        <f>B25+B26</f>
        <v>13062000</v>
      </c>
      <c r="C24" s="15">
        <f>C25+C26</f>
        <v>2654944.7400000002</v>
      </c>
      <c r="D24" s="29">
        <f t="shared" ref="D24:D40" si="1">C24*100/B24</f>
        <v>20.325713826366563</v>
      </c>
    </row>
    <row r="25" spans="1:16" x14ac:dyDescent="0.25">
      <c r="A25" s="1" t="s">
        <v>14</v>
      </c>
      <c r="B25" s="16">
        <v>4750000</v>
      </c>
      <c r="C25" s="17">
        <v>1888311.01</v>
      </c>
      <c r="D25" s="29">
        <f t="shared" si="1"/>
        <v>39.753915999999997</v>
      </c>
    </row>
    <row r="26" spans="1:16" x14ac:dyDescent="0.25">
      <c r="A26" s="1" t="s">
        <v>15</v>
      </c>
      <c r="B26" s="20">
        <f>B27+B28+B29+B30+B31+B32+B33</f>
        <v>8312000</v>
      </c>
      <c r="C26" s="20">
        <f>C27+C28+C29+C30+C31+C32+C33</f>
        <v>766633.73</v>
      </c>
      <c r="D26" s="29">
        <f t="shared" si="1"/>
        <v>9.2232161934552455</v>
      </c>
    </row>
    <row r="27" spans="1:16" x14ac:dyDescent="0.25">
      <c r="A27" s="11" t="s">
        <v>16</v>
      </c>
      <c r="B27" s="19">
        <v>150000</v>
      </c>
      <c r="C27" s="28">
        <v>99798.13</v>
      </c>
      <c r="D27" s="29">
        <f t="shared" si="1"/>
        <v>66.532086666666672</v>
      </c>
    </row>
    <row r="28" spans="1:16" x14ac:dyDescent="0.25">
      <c r="A28" s="21" t="s">
        <v>17</v>
      </c>
      <c r="B28" s="18">
        <v>150000</v>
      </c>
      <c r="C28" s="28">
        <v>35927.82</v>
      </c>
      <c r="D28" s="29">
        <f t="shared" si="1"/>
        <v>23.951879999999999</v>
      </c>
    </row>
    <row r="29" spans="1:16" x14ac:dyDescent="0.25">
      <c r="A29" s="11" t="s">
        <v>18</v>
      </c>
      <c r="B29" s="18">
        <v>1200000</v>
      </c>
      <c r="C29" s="28">
        <v>463958.42</v>
      </c>
      <c r="D29" s="29">
        <f t="shared" si="1"/>
        <v>38.663201666666666</v>
      </c>
    </row>
    <row r="30" spans="1:16" x14ac:dyDescent="0.25">
      <c r="A30" s="11" t="s">
        <v>19</v>
      </c>
      <c r="B30" s="18">
        <v>12000</v>
      </c>
      <c r="C30" s="28">
        <v>5352.1</v>
      </c>
      <c r="D30" s="29">
        <f t="shared" si="1"/>
        <v>44.600833333333334</v>
      </c>
    </row>
    <row r="31" spans="1:16" x14ac:dyDescent="0.25">
      <c r="A31" s="21" t="s">
        <v>20</v>
      </c>
      <c r="B31" s="18">
        <v>6500000</v>
      </c>
      <c r="C31" s="28">
        <v>105645.4</v>
      </c>
      <c r="D31" s="29">
        <f t="shared" si="1"/>
        <v>1.6253138461538461</v>
      </c>
    </row>
    <row r="32" spans="1:16" x14ac:dyDescent="0.25">
      <c r="A32" s="21" t="s">
        <v>21</v>
      </c>
      <c r="B32" s="18">
        <v>200000</v>
      </c>
      <c r="C32" s="28">
        <v>49909.91</v>
      </c>
      <c r="D32" s="29">
        <f t="shared" si="1"/>
        <v>24.954955000000002</v>
      </c>
      <c r="E32" s="27"/>
    </row>
    <row r="33" spans="1:4" x14ac:dyDescent="0.25">
      <c r="A33" s="21" t="s">
        <v>22</v>
      </c>
      <c r="B33" s="18">
        <v>100000</v>
      </c>
      <c r="C33" s="28">
        <v>6041.95</v>
      </c>
      <c r="D33" s="29">
        <f t="shared" si="1"/>
        <v>6.0419499999999999</v>
      </c>
    </row>
    <row r="34" spans="1:4" x14ac:dyDescent="0.25">
      <c r="A34" s="1" t="s">
        <v>23</v>
      </c>
      <c r="B34" s="16">
        <v>2026430.13</v>
      </c>
      <c r="C34" s="17">
        <v>0</v>
      </c>
      <c r="D34" s="29">
        <f t="shared" si="1"/>
        <v>0</v>
      </c>
    </row>
    <row r="35" spans="1:4" x14ac:dyDescent="0.25">
      <c r="A35" s="1" t="s">
        <v>24</v>
      </c>
      <c r="B35" s="16">
        <v>650000</v>
      </c>
      <c r="C35" s="17">
        <v>9698.42</v>
      </c>
      <c r="D35" s="29">
        <f t="shared" si="1"/>
        <v>1.4920646153846153</v>
      </c>
    </row>
    <row r="36" spans="1:4" x14ac:dyDescent="0.25">
      <c r="A36" s="1" t="s">
        <v>25</v>
      </c>
      <c r="B36" s="16">
        <v>600000</v>
      </c>
      <c r="C36" s="17">
        <v>10480.44</v>
      </c>
      <c r="D36" s="29">
        <f t="shared" si="1"/>
        <v>1.74674</v>
      </c>
    </row>
    <row r="37" spans="1:4" x14ac:dyDescent="0.25">
      <c r="A37" s="1" t="s">
        <v>26</v>
      </c>
      <c r="B37" s="16">
        <v>911000</v>
      </c>
      <c r="C37" s="17">
        <v>143036.13</v>
      </c>
      <c r="D37" s="29">
        <f t="shared" si="1"/>
        <v>15.701002195389682</v>
      </c>
    </row>
    <row r="38" spans="1:4" x14ac:dyDescent="0.25">
      <c r="A38" s="1" t="s">
        <v>27</v>
      </c>
      <c r="B38" s="16">
        <v>966848.49</v>
      </c>
      <c r="C38" s="17">
        <v>160304.32999999999</v>
      </c>
      <c r="D38" s="29">
        <f t="shared" si="1"/>
        <v>16.58008795152589</v>
      </c>
    </row>
    <row r="39" spans="1:4" x14ac:dyDescent="0.25">
      <c r="A39" s="1" t="s">
        <v>28</v>
      </c>
      <c r="B39" s="16">
        <v>21033942.32</v>
      </c>
      <c r="C39" s="17">
        <v>6112542.8099999996</v>
      </c>
      <c r="D39" s="29">
        <f t="shared" si="1"/>
        <v>29.060376400233469</v>
      </c>
    </row>
    <row r="40" spans="1:4" x14ac:dyDescent="0.25">
      <c r="A40" s="1" t="s">
        <v>29</v>
      </c>
      <c r="B40" s="16">
        <v>1417884.6400000001</v>
      </c>
      <c r="C40" s="17">
        <v>642569.52</v>
      </c>
      <c r="D40" s="29">
        <f t="shared" si="1"/>
        <v>45.31888574517599</v>
      </c>
    </row>
  </sheetData>
  <mergeCells count="5">
    <mergeCell ref="A1:D1"/>
    <mergeCell ref="A2:D2"/>
    <mergeCell ref="A3:D3"/>
    <mergeCell ref="A4:D4"/>
    <mergeCell ref="A21:D21"/>
  </mergeCells>
  <pageMargins left="0.7" right="0.7" top="0.75" bottom="0.75" header="0.3" footer="0.3"/>
  <pageSetup paperSize="9" scale="8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2012</vt:lpstr>
      <vt:lpstr>BUS</vt:lpstr>
      <vt:lpstr>'2012'!Yazdırma_Alanı</vt:lpstr>
      <vt:lpstr>BUS!Yazdırma_Alanı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2019-06-11T08:28:27Z</dcterms:modified>
</cp:coreProperties>
</file>